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個人スペース\コリアネット関係\R5事業\R5 理事会・総会\コリアネット関係\"/>
    </mc:Choice>
  </mc:AlternateContent>
  <xr:revisionPtr revIDLastSave="0" documentId="13_ncr:1_{D9C32D4F-CFD0-4D11-80BA-531D2F8C53B6}" xr6:coauthVersionLast="47" xr6:coauthVersionMax="47" xr10:uidLastSave="{00000000-0000-0000-0000-000000000000}"/>
  <bookViews>
    <workbookView xWindow="-108" yWindow="-108" windowWidth="23256" windowHeight="12456" activeTab="3" xr2:uid="{18033E01-88D9-40B4-A08E-33B2E3A3B2F0}"/>
  </bookViews>
  <sheets>
    <sheet name="貸借対照表" sheetId="1" r:id="rId1"/>
    <sheet name="活動計算書" sheetId="2" r:id="rId2"/>
    <sheet name="財産目録" sheetId="3" r:id="rId3"/>
    <sheet name="収支予算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D27" i="4" s="1"/>
  <c r="D21" i="4"/>
  <c r="D13" i="4"/>
  <c r="D28" i="4" l="1"/>
  <c r="D29" i="4"/>
  <c r="D34" i="4" s="1"/>
  <c r="D36" i="4" s="1"/>
  <c r="D38" i="4" s="1"/>
  <c r="D29" i="2" l="1"/>
  <c r="D23" i="2"/>
  <c r="D15" i="2"/>
  <c r="E26" i="1"/>
  <c r="E11" i="1"/>
  <c r="E21" i="1" s="1"/>
  <c r="F30" i="1" s="1"/>
  <c r="F33" i="1" s="1"/>
  <c r="D30" i="2" l="1"/>
  <c r="D31" i="2"/>
  <c r="D33" i="2" s="1"/>
  <c r="D35" i="2" s="1"/>
  <c r="D37" i="2" s="1"/>
</calcChain>
</file>

<file path=xl/sharedStrings.xml><?xml version="1.0" encoding="utf-8"?>
<sst xmlns="http://schemas.openxmlformats.org/spreadsheetml/2006/main" count="141" uniqueCount="93">
  <si>
    <t>令和4年度　貸借対照表</t>
    <rPh sb="0" eb="2">
      <t>レイワ</t>
    </rPh>
    <phoneticPr fontId="5"/>
  </si>
  <si>
    <t>令和5年３月３１日現在</t>
    <rPh sb="0" eb="2">
      <t>レイワ</t>
    </rPh>
    <phoneticPr fontId="5"/>
  </si>
  <si>
    <t>特定非営利活動法人あおもりコリアネット</t>
    <phoneticPr fontId="5"/>
  </si>
  <si>
    <t>科　　目</t>
  </si>
  <si>
    <t>金　　額（単位：円）</t>
  </si>
  <si>
    <t>Ⅰ　資産の部</t>
  </si>
  <si>
    <t>Ⅱ　負債の部</t>
  </si>
  <si>
    <t>　１　流動資産</t>
  </si>
  <si>
    <t>　１　流動負債</t>
  </si>
  <si>
    <t>　　　現金預金</t>
  </si>
  <si>
    <t>　　　未払金</t>
  </si>
  <si>
    <t>　　　未収金</t>
    <rPh sb="3" eb="6">
      <t>ミシュウキン</t>
    </rPh>
    <phoneticPr fontId="5"/>
  </si>
  <si>
    <t>　　　短期借入金</t>
    <rPh sb="3" eb="5">
      <t>タンキ</t>
    </rPh>
    <rPh sb="5" eb="7">
      <t>カリイレ</t>
    </rPh>
    <rPh sb="7" eb="8">
      <t>キン</t>
    </rPh>
    <phoneticPr fontId="4"/>
  </si>
  <si>
    <t>　　　</t>
  </si>
  <si>
    <t xml:space="preserve">   </t>
  </si>
  <si>
    <t xml:space="preserve">  </t>
  </si>
  <si>
    <t xml:space="preserve">　　流動負債合計 </t>
  </si>
  <si>
    <t xml:space="preserve">　　流動資産合計 </t>
  </si>
  <si>
    <t>　</t>
    <phoneticPr fontId="5"/>
  </si>
  <si>
    <t>　２　固定資産</t>
  </si>
  <si>
    <t>２　固定負債</t>
    <phoneticPr fontId="5"/>
  </si>
  <si>
    <t xml:space="preserve"> </t>
  </si>
  <si>
    <t>　　</t>
    <phoneticPr fontId="5"/>
  </si>
  <si>
    <t xml:space="preserve">　固定資産合計 </t>
  </si>
  <si>
    <t>固定負債合計</t>
    <phoneticPr fontId="5"/>
  </si>
  <si>
    <t>　　資産合計</t>
  </si>
  <si>
    <t>負債合計</t>
    <rPh sb="0" eb="2">
      <t>フサイ</t>
    </rPh>
    <rPh sb="2" eb="4">
      <t>ゴウケイ</t>
    </rPh>
    <phoneticPr fontId="4"/>
  </si>
  <si>
    <t>Ⅲ　正味財産の部</t>
  </si>
  <si>
    <t>前期繰越正味財産</t>
  </si>
  <si>
    <t>当期正味財産増加額</t>
  </si>
  <si>
    <t>　　正味財産合計</t>
  </si>
  <si>
    <t>負債及び正味財産合計</t>
  </si>
  <si>
    <t>令和４年度　活動計算書</t>
    <rPh sb="0" eb="2">
      <t>レイワ</t>
    </rPh>
    <rPh sb="3" eb="5">
      <t>ネンド</t>
    </rPh>
    <rPh sb="6" eb="8">
      <t>カツドウ</t>
    </rPh>
    <rPh sb="8" eb="11">
      <t>ケイサンショ</t>
    </rPh>
    <phoneticPr fontId="4"/>
  </si>
  <si>
    <t>[税込](単位：円）</t>
    <rPh sb="1" eb="3">
      <t>ゼイコミ</t>
    </rPh>
    <rPh sb="5" eb="7">
      <t>タンイ</t>
    </rPh>
    <rPh sb="8" eb="9">
      <t>エン</t>
    </rPh>
    <phoneticPr fontId="4"/>
  </si>
  <si>
    <t>特定非営利活動法人あおもりコリアネット</t>
    <rPh sb="0" eb="9">
      <t>トクテイヒエイリカツドウホウジン</t>
    </rPh>
    <phoneticPr fontId="5"/>
  </si>
  <si>
    <t>自２０２２年　４月　１日　至２０２３年３月３１日</t>
    <rPh sb="0" eb="1">
      <t>ジ</t>
    </rPh>
    <rPh sb="5" eb="6">
      <t>ネン</t>
    </rPh>
    <rPh sb="8" eb="9">
      <t>ガツ</t>
    </rPh>
    <rPh sb="11" eb="12">
      <t>ニチ</t>
    </rPh>
    <rPh sb="13" eb="14">
      <t>イタル</t>
    </rPh>
    <rPh sb="18" eb="19">
      <t>ネン</t>
    </rPh>
    <rPh sb="20" eb="21">
      <t>ガツ</t>
    </rPh>
    <rPh sb="23" eb="24">
      <t>ニチ</t>
    </rPh>
    <phoneticPr fontId="4"/>
  </si>
  <si>
    <t>科　　目</t>
    <rPh sb="0" eb="1">
      <t>カ</t>
    </rPh>
    <rPh sb="3" eb="4">
      <t>メ</t>
    </rPh>
    <phoneticPr fontId="5"/>
  </si>
  <si>
    <t>金　　額</t>
    <rPh sb="0" eb="1">
      <t>キン</t>
    </rPh>
    <rPh sb="3" eb="4">
      <t>ガク</t>
    </rPh>
    <phoneticPr fontId="5"/>
  </si>
  <si>
    <t>【経常収益】</t>
  </si>
  <si>
    <t xml:space="preserve">  【受取会費】</t>
  </si>
  <si>
    <t xml:space="preserve">    個人会員会費</t>
    <rPh sb="4" eb="6">
      <t>コジン</t>
    </rPh>
    <rPh sb="6" eb="8">
      <t>カイイン</t>
    </rPh>
    <rPh sb="8" eb="10">
      <t>カイヒ</t>
    </rPh>
    <phoneticPr fontId="5"/>
  </si>
  <si>
    <t>　　サポート会員会費</t>
    <rPh sb="6" eb="8">
      <t>カイイン</t>
    </rPh>
    <rPh sb="8" eb="10">
      <t>カイヒ</t>
    </rPh>
    <phoneticPr fontId="5"/>
  </si>
  <si>
    <t xml:space="preserve">  【事業収益】</t>
  </si>
  <si>
    <t>　　単独事業収益</t>
    <rPh sb="2" eb="4">
      <t>タンドク</t>
    </rPh>
    <rPh sb="4" eb="6">
      <t>ジギョウ</t>
    </rPh>
    <rPh sb="6" eb="8">
      <t>シュウエキ</t>
    </rPh>
    <phoneticPr fontId="5"/>
  </si>
  <si>
    <t>　　連携事業収益</t>
    <rPh sb="2" eb="4">
      <t>レンケイ</t>
    </rPh>
    <rPh sb="4" eb="6">
      <t>ジギョウ</t>
    </rPh>
    <rPh sb="6" eb="8">
      <t>シュウエキ</t>
    </rPh>
    <phoneticPr fontId="5"/>
  </si>
  <si>
    <t xml:space="preserve">  【その他収益】</t>
  </si>
  <si>
    <t xml:space="preserve">    受取  利息</t>
  </si>
  <si>
    <t xml:space="preserve">        経常収益  計</t>
  </si>
  <si>
    <t>【経常費用】</t>
  </si>
  <si>
    <t xml:space="preserve">  【事業費】</t>
  </si>
  <si>
    <t>　　　ホームページ情報発信事業</t>
    <rPh sb="9" eb="11">
      <t>ジョウホウ</t>
    </rPh>
    <rPh sb="11" eb="13">
      <t>ハッシン</t>
    </rPh>
    <rPh sb="13" eb="15">
      <t>ジギョウ</t>
    </rPh>
    <phoneticPr fontId="5"/>
  </si>
  <si>
    <t>　　　韓国語講座事業</t>
    <rPh sb="3" eb="6">
      <t>カンコクゴ</t>
    </rPh>
    <rPh sb="6" eb="8">
      <t>コウザ</t>
    </rPh>
    <rPh sb="8" eb="10">
      <t>ジギョウ</t>
    </rPh>
    <phoneticPr fontId="5"/>
  </si>
  <si>
    <t>　　　ハングル能力検定事業</t>
    <rPh sb="7" eb="11">
      <t>ノウリョクケンテイ</t>
    </rPh>
    <rPh sb="11" eb="13">
      <t>ジギョウ</t>
    </rPh>
    <phoneticPr fontId="5"/>
  </si>
  <si>
    <t>　　　スピーチコンテスト事業</t>
    <rPh sb="12" eb="14">
      <t>ジギョウ</t>
    </rPh>
    <phoneticPr fontId="5"/>
  </si>
  <si>
    <t>　　　韓国との交流推進事業</t>
    <rPh sb="3" eb="5">
      <t>カンコク</t>
    </rPh>
    <rPh sb="7" eb="9">
      <t>コウリュウ</t>
    </rPh>
    <rPh sb="9" eb="11">
      <t>スイシン</t>
    </rPh>
    <rPh sb="11" eb="13">
      <t>ジギョウ</t>
    </rPh>
    <phoneticPr fontId="5"/>
  </si>
  <si>
    <t xml:space="preserve">          事業費  計</t>
  </si>
  <si>
    <t xml:space="preserve">  【管理費】</t>
  </si>
  <si>
    <t xml:space="preserve">      事務局費（交通費、電話料など）</t>
    <rPh sb="6" eb="9">
      <t>ジムキョク</t>
    </rPh>
    <rPh sb="11" eb="14">
      <t>コウツウヒ</t>
    </rPh>
    <rPh sb="15" eb="17">
      <t>デンワ</t>
    </rPh>
    <rPh sb="17" eb="18">
      <t>リョウ</t>
    </rPh>
    <phoneticPr fontId="5"/>
  </si>
  <si>
    <t xml:space="preserve">      賃 　 借　  料</t>
    <phoneticPr fontId="5"/>
  </si>
  <si>
    <t xml:space="preserve">      諸  　会　  費</t>
    <phoneticPr fontId="5"/>
  </si>
  <si>
    <t xml:space="preserve">      租　税　公　課</t>
    <rPh sb="6" eb="7">
      <t>ソ</t>
    </rPh>
    <rPh sb="8" eb="9">
      <t>ゼイ</t>
    </rPh>
    <rPh sb="10" eb="11">
      <t>コウ</t>
    </rPh>
    <rPh sb="12" eb="13">
      <t>カ</t>
    </rPh>
    <phoneticPr fontId="5"/>
  </si>
  <si>
    <t xml:space="preserve">          管理費  計</t>
  </si>
  <si>
    <t xml:space="preserve">            経常費用  計</t>
  </si>
  <si>
    <t xml:space="preserve">              当期経常増減額</t>
  </si>
  <si>
    <t xml:space="preserve">        税引前当期正味財産増減額</t>
  </si>
  <si>
    <t xml:space="preserve">        法人税、住民税及び事業税</t>
  </si>
  <si>
    <t xml:space="preserve">          当期正味財産増減額</t>
  </si>
  <si>
    <t xml:space="preserve">          前期繰越正味財産額</t>
  </si>
  <si>
    <t xml:space="preserve">          次期繰越正味財産額</t>
  </si>
  <si>
    <t>令和４年度　財産目録</t>
    <rPh sb="0" eb="2">
      <t>レイワ</t>
    </rPh>
    <rPh sb="3" eb="5">
      <t>ネンド</t>
    </rPh>
    <rPh sb="4" eb="5">
      <t>ド</t>
    </rPh>
    <rPh sb="5" eb="7">
      <t>ヘイネンド</t>
    </rPh>
    <rPh sb="6" eb="8">
      <t>ザイサン</t>
    </rPh>
    <rPh sb="8" eb="10">
      <t>モクロク</t>
    </rPh>
    <phoneticPr fontId="5"/>
  </si>
  <si>
    <t>令和５年３月３１日現在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5"/>
  </si>
  <si>
    <t>特定非営利活動法人あおもりコリアネット</t>
  </si>
  <si>
    <t>科　　目・摘　　要</t>
  </si>
  <si>
    <t>金　　　額（単位：円）</t>
  </si>
  <si>
    <t>　　　　現金預金</t>
  </si>
  <si>
    <t>　　　　　普通預金  青森銀行 県庁支店(3000324)</t>
    <phoneticPr fontId="5"/>
  </si>
  <si>
    <t>　　　　　現金</t>
    <rPh sb="5" eb="7">
      <t>ゲンキン</t>
    </rPh>
    <phoneticPr fontId="5"/>
  </si>
  <si>
    <t>　　　　　未収金</t>
    <phoneticPr fontId="5"/>
  </si>
  <si>
    <t xml:space="preserve">流動資産合計 </t>
  </si>
  <si>
    <t xml:space="preserve">　　　　　固定資産合計 </t>
  </si>
  <si>
    <t xml:space="preserve">　　　　　　資産合計 </t>
  </si>
  <si>
    <t>　　　　短期借入金</t>
    <rPh sb="4" eb="6">
      <t>タンキ</t>
    </rPh>
    <phoneticPr fontId="4"/>
  </si>
  <si>
    <t>　　　　　　</t>
  </si>
  <si>
    <t xml:space="preserve">流動負債合計 </t>
  </si>
  <si>
    <t>　２　固定負債</t>
  </si>
  <si>
    <t>　　　　長期借入金</t>
  </si>
  <si>
    <t xml:space="preserve">　　　　　　固定負債合計 </t>
  </si>
  <si>
    <t xml:space="preserve">負債合計 </t>
  </si>
  <si>
    <t>　　　　　　　</t>
  </si>
  <si>
    <t xml:space="preserve">    </t>
  </si>
  <si>
    <t xml:space="preserve">正味財産 </t>
  </si>
  <si>
    <t>2023年度　収支予算書</t>
    <rPh sb="4" eb="6">
      <t>ネンド</t>
    </rPh>
    <rPh sb="5" eb="6">
      <t>ド</t>
    </rPh>
    <rPh sb="7" eb="9">
      <t>シュウシ</t>
    </rPh>
    <rPh sb="9" eb="12">
      <t>ヨサンショ</t>
    </rPh>
    <phoneticPr fontId="5"/>
  </si>
  <si>
    <t>自 2023年 4月 1日  至 2024年 3月31日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</si>
</sst>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6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6" fillId="0" borderId="0" xfId="2" applyFont="1" applyAlignment="1">
      <alignment horizontal="right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justify" vertical="center" wrapText="1"/>
    </xf>
    <xf numFmtId="0" fontId="7" fillId="0" borderId="3" xfId="2" applyFont="1" applyBorder="1" applyAlignment="1">
      <alignment horizontal="justify" vertical="center" wrapText="1"/>
    </xf>
    <xf numFmtId="0" fontId="7" fillId="0" borderId="4" xfId="2" applyFont="1" applyBorder="1" applyAlignment="1">
      <alignment horizontal="justify" vertical="center" wrapText="1"/>
    </xf>
    <xf numFmtId="176" fontId="7" fillId="0" borderId="3" xfId="2" applyNumberFormat="1" applyFont="1" applyBorder="1" applyAlignment="1">
      <alignment horizontal="justify" vertical="center" wrapText="1"/>
    </xf>
    <xf numFmtId="0" fontId="7" fillId="0" borderId="5" xfId="2" applyFont="1" applyBorder="1" applyAlignment="1">
      <alignment horizontal="justify" vertical="center" wrapText="1"/>
    </xf>
    <xf numFmtId="0" fontId="7" fillId="0" borderId="6" xfId="2" applyFont="1" applyBorder="1" applyAlignment="1">
      <alignment horizontal="justify" vertical="center" wrapText="1"/>
    </xf>
    <xf numFmtId="176" fontId="7" fillId="0" borderId="5" xfId="2" applyNumberFormat="1" applyFont="1" applyBorder="1" applyAlignment="1">
      <alignment horizontal="right" vertical="center" wrapText="1"/>
    </xf>
    <xf numFmtId="176" fontId="7" fillId="0" borderId="5" xfId="2" applyNumberFormat="1" applyFont="1" applyBorder="1" applyAlignment="1">
      <alignment horizontal="justify" vertical="center" wrapText="1"/>
    </xf>
    <xf numFmtId="3" fontId="7" fillId="0" borderId="5" xfId="2" applyNumberFormat="1" applyFont="1" applyBorder="1" applyAlignment="1">
      <alignment horizontal="right" vertical="center" wrapText="1"/>
    </xf>
    <xf numFmtId="38" fontId="7" fillId="0" borderId="5" xfId="3" applyFont="1" applyBorder="1" applyAlignment="1">
      <alignment horizontal="right" vertical="center" wrapText="1"/>
    </xf>
    <xf numFmtId="176" fontId="6" fillId="0" borderId="7" xfId="2" applyNumberFormat="1" applyFont="1" applyBorder="1" applyAlignment="1">
      <alignment vertical="top" wrapText="1"/>
    </xf>
    <xf numFmtId="176" fontId="6" fillId="0" borderId="5" xfId="2" applyNumberFormat="1" applyFont="1" applyBorder="1" applyAlignment="1">
      <alignment vertical="top" wrapText="1"/>
    </xf>
    <xf numFmtId="0" fontId="6" fillId="0" borderId="5" xfId="2" applyFont="1" applyBorder="1" applyAlignment="1">
      <alignment vertical="top" wrapText="1"/>
    </xf>
    <xf numFmtId="3" fontId="7" fillId="0" borderId="7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vertical="top" wrapText="1"/>
    </xf>
    <xf numFmtId="176" fontId="6" fillId="0" borderId="5" xfId="3" applyNumberFormat="1" applyFont="1" applyBorder="1" applyAlignment="1">
      <alignment horizontal="right" vertical="top" wrapText="1"/>
    </xf>
    <xf numFmtId="3" fontId="7" fillId="0" borderId="5" xfId="2" applyNumberFormat="1" applyFont="1" applyBorder="1" applyAlignment="1">
      <alignment vertical="center" wrapText="1"/>
    </xf>
    <xf numFmtId="176" fontId="7" fillId="0" borderId="5" xfId="2" applyNumberFormat="1" applyFont="1" applyBorder="1" applyAlignment="1">
      <alignment vertical="center" wrapText="1"/>
    </xf>
    <xf numFmtId="0" fontId="7" fillId="0" borderId="7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center" vertical="center" wrapText="1"/>
    </xf>
    <xf numFmtId="176" fontId="7" fillId="0" borderId="7" xfId="2" applyNumberFormat="1" applyFont="1" applyBorder="1" applyAlignment="1">
      <alignment horizontal="right" vertical="center" wrapText="1"/>
    </xf>
    <xf numFmtId="0" fontId="8" fillId="0" borderId="5" xfId="2" applyFont="1" applyBorder="1" applyAlignment="1">
      <alignment horizontal="left" vertical="center" wrapText="1"/>
    </xf>
    <xf numFmtId="3" fontId="7" fillId="0" borderId="8" xfId="2" applyNumberFormat="1" applyFont="1" applyBorder="1" applyAlignment="1">
      <alignment horizontal="right" vertical="center" wrapText="1"/>
    </xf>
    <xf numFmtId="0" fontId="6" fillId="0" borderId="2" xfId="2" applyFont="1" applyBorder="1" applyAlignment="1">
      <alignment vertical="top" wrapText="1"/>
    </xf>
    <xf numFmtId="0" fontId="7" fillId="0" borderId="5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77" fontId="7" fillId="0" borderId="5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vertical="center" wrapText="1"/>
    </xf>
    <xf numFmtId="176" fontId="7" fillId="0" borderId="8" xfId="2" applyNumberFormat="1" applyFont="1" applyBorder="1" applyAlignment="1">
      <alignment vertical="center" wrapText="1"/>
    </xf>
    <xf numFmtId="3" fontId="7" fillId="0" borderId="6" xfId="2" applyNumberFormat="1" applyFont="1" applyBorder="1" applyAlignment="1">
      <alignment horizontal="right" vertical="center" wrapText="1"/>
    </xf>
    <xf numFmtId="0" fontId="6" fillId="0" borderId="9" xfId="2" applyFont="1" applyBorder="1" applyAlignment="1">
      <alignment vertical="top" wrapText="1"/>
    </xf>
    <xf numFmtId="0" fontId="7" fillId="0" borderId="1" xfId="2" applyFont="1" applyBorder="1" applyAlignment="1">
      <alignment vertical="center" wrapText="1"/>
    </xf>
    <xf numFmtId="38" fontId="6" fillId="0" borderId="10" xfId="3" applyFont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176" fontId="7" fillId="0" borderId="1" xfId="2" applyNumberFormat="1" applyFont="1" applyBorder="1" applyAlignment="1">
      <alignment vertical="center" wrapText="1"/>
    </xf>
    <xf numFmtId="176" fontId="7" fillId="0" borderId="1" xfId="2" applyNumberFormat="1" applyFont="1" applyBorder="1" applyAlignment="1">
      <alignment horizontal="right" vertical="center" wrapText="1"/>
    </xf>
    <xf numFmtId="38" fontId="6" fillId="0" borderId="0" xfId="2" applyNumberFormat="1" applyFont="1"/>
    <xf numFmtId="0" fontId="7" fillId="0" borderId="0" xfId="2" applyFont="1" applyAlignment="1">
      <alignment horizontal="justify" vertical="center"/>
    </xf>
    <xf numFmtId="0" fontId="10" fillId="0" borderId="0" xfId="0" applyFont="1">
      <alignment vertical="center"/>
    </xf>
    <xf numFmtId="177" fontId="11" fillId="0" borderId="0" xfId="0" applyNumberFormat="1" applyFont="1" applyAlignment="1">
      <alignment horizontal="right" vertical="center"/>
    </xf>
    <xf numFmtId="49" fontId="11" fillId="0" borderId="0" xfId="0" applyNumberFormat="1" applyFont="1">
      <alignment vertical="center"/>
    </xf>
    <xf numFmtId="178" fontId="11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49" fontId="12" fillId="0" borderId="11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/>
    </xf>
    <xf numFmtId="177" fontId="11" fillId="0" borderId="6" xfId="0" applyNumberFormat="1" applyFont="1" applyBorder="1">
      <alignment vertical="center"/>
    </xf>
    <xf numFmtId="178" fontId="11" fillId="0" borderId="14" xfId="1" applyNumberFormat="1" applyFont="1" applyBorder="1" applyAlignment="1">
      <alignment vertical="center"/>
    </xf>
    <xf numFmtId="177" fontId="11" fillId="0" borderId="10" xfId="0" applyNumberFormat="1" applyFont="1" applyBorder="1">
      <alignment vertical="center"/>
    </xf>
    <xf numFmtId="178" fontId="11" fillId="0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horizontal="right" vertical="center"/>
    </xf>
    <xf numFmtId="178" fontId="11" fillId="0" borderId="14" xfId="1" applyNumberFormat="1" applyFont="1" applyFill="1" applyBorder="1" applyAlignment="1">
      <alignment vertical="center"/>
    </xf>
    <xf numFmtId="178" fontId="11" fillId="0" borderId="15" xfId="1" applyNumberFormat="1" applyFont="1" applyBorder="1" applyAlignment="1">
      <alignment vertical="center"/>
    </xf>
    <xf numFmtId="178" fontId="11" fillId="0" borderId="16" xfId="1" applyNumberFormat="1" applyFont="1" applyBorder="1" applyAlignment="1">
      <alignment vertical="center"/>
    </xf>
    <xf numFmtId="177" fontId="11" fillId="0" borderId="16" xfId="0" applyNumberFormat="1" applyFont="1" applyBorder="1">
      <alignment vertical="center"/>
    </xf>
    <xf numFmtId="177" fontId="11" fillId="0" borderId="13" xfId="0" applyNumberFormat="1" applyFont="1" applyBorder="1">
      <alignment vertical="center"/>
    </xf>
    <xf numFmtId="0" fontId="11" fillId="0" borderId="7" xfId="0" applyFont="1" applyBorder="1">
      <alignment vertical="center"/>
    </xf>
    <xf numFmtId="0" fontId="13" fillId="0" borderId="0" xfId="2" applyFont="1" applyAlignment="1">
      <alignment horizontal="centerContinuous"/>
    </xf>
    <xf numFmtId="178" fontId="6" fillId="0" borderId="0" xfId="2" applyNumberFormat="1" applyFont="1" applyAlignment="1">
      <alignment horizontal="centerContinuous"/>
    </xf>
    <xf numFmtId="0" fontId="6" fillId="0" borderId="0" xfId="2" applyFont="1" applyAlignment="1">
      <alignment horizontal="centerContinuous"/>
    </xf>
    <xf numFmtId="178" fontId="6" fillId="0" borderId="0" xfId="2" applyNumberFormat="1" applyFont="1"/>
    <xf numFmtId="178" fontId="6" fillId="0" borderId="0" xfId="2" applyNumberFormat="1" applyFont="1" applyAlignment="1">
      <alignment horizontal="right"/>
    </xf>
    <xf numFmtId="178" fontId="7" fillId="0" borderId="0" xfId="2" applyNumberFormat="1" applyFont="1" applyAlignment="1">
      <alignment horizontal="justify" vertical="center" wrapText="1"/>
    </xf>
    <xf numFmtId="178" fontId="7" fillId="0" borderId="6" xfId="2" applyNumberFormat="1" applyFont="1" applyBorder="1" applyAlignment="1">
      <alignment horizontal="justify" vertical="center" wrapText="1"/>
    </xf>
    <xf numFmtId="178" fontId="7" fillId="0" borderId="0" xfId="2" applyNumberFormat="1" applyFont="1" applyAlignment="1">
      <alignment horizontal="right" vertical="center" wrapText="1"/>
    </xf>
    <xf numFmtId="178" fontId="7" fillId="0" borderId="7" xfId="2" applyNumberFormat="1" applyFont="1" applyBorder="1" applyAlignment="1">
      <alignment horizontal="right" vertical="center" wrapText="1"/>
    </xf>
    <xf numFmtId="178" fontId="6" fillId="0" borderId="0" xfId="2" applyNumberFormat="1" applyFont="1" applyAlignment="1">
      <alignment horizontal="right" vertical="top" wrapText="1"/>
    </xf>
    <xf numFmtId="178" fontId="6" fillId="0" borderId="0" xfId="2" applyNumberFormat="1" applyFont="1" applyAlignment="1">
      <alignment vertical="top" wrapText="1"/>
    </xf>
    <xf numFmtId="178" fontId="6" fillId="0" borderId="7" xfId="2" applyNumberFormat="1" applyFont="1" applyBorder="1" applyAlignment="1">
      <alignment vertical="top" wrapText="1"/>
    </xf>
    <xf numFmtId="178" fontId="7" fillId="0" borderId="8" xfId="2" applyNumberFormat="1" applyFont="1" applyBorder="1" applyAlignment="1">
      <alignment horizontal="right" vertical="center" wrapText="1"/>
    </xf>
    <xf numFmtId="178" fontId="6" fillId="0" borderId="6" xfId="2" applyNumberFormat="1" applyFont="1" applyBorder="1" applyAlignment="1">
      <alignment vertical="top" wrapText="1"/>
    </xf>
    <xf numFmtId="0" fontId="7" fillId="0" borderId="5" xfId="2" applyFont="1" applyBorder="1" applyAlignment="1">
      <alignment horizontal="right" vertical="center" wrapText="1"/>
    </xf>
    <xf numFmtId="178" fontId="7" fillId="0" borderId="5" xfId="2" applyNumberFormat="1" applyFont="1" applyBorder="1" applyAlignment="1">
      <alignment horizontal="right" vertical="center" wrapText="1" indent="2"/>
    </xf>
    <xf numFmtId="178" fontId="6" fillId="0" borderId="8" xfId="2" applyNumberFormat="1" applyFont="1" applyBorder="1" applyAlignment="1">
      <alignment vertical="top" wrapText="1"/>
    </xf>
    <xf numFmtId="178" fontId="7" fillId="0" borderId="6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vertical="top" wrapText="1"/>
    </xf>
    <xf numFmtId="178" fontId="6" fillId="0" borderId="15" xfId="2" applyNumberFormat="1" applyFont="1" applyBorder="1" applyAlignment="1">
      <alignment vertical="top" wrapText="1"/>
    </xf>
    <xf numFmtId="178" fontId="7" fillId="0" borderId="16" xfId="2" applyNumberFormat="1" applyFont="1" applyBorder="1" applyAlignment="1">
      <alignment horizontal="right" vertical="center" wrapText="1" indent="2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right" vertical="center"/>
    </xf>
    <xf numFmtId="49" fontId="15" fillId="0" borderId="0" xfId="0" applyNumberFormat="1" applyFont="1">
      <alignment vertical="center"/>
    </xf>
    <xf numFmtId="178" fontId="15" fillId="0" borderId="0" xfId="3" applyNumberFormat="1" applyFont="1" applyBorder="1" applyAlignment="1">
      <alignment vertical="center"/>
    </xf>
    <xf numFmtId="49" fontId="15" fillId="0" borderId="18" xfId="0" applyNumberFormat="1" applyFont="1" applyBorder="1" applyAlignment="1">
      <alignment horizontal="left" vertical="center"/>
    </xf>
    <xf numFmtId="178" fontId="15" fillId="0" borderId="14" xfId="3" applyNumberFormat="1" applyFont="1" applyBorder="1" applyAlignment="1">
      <alignment vertical="center"/>
    </xf>
    <xf numFmtId="177" fontId="15" fillId="0" borderId="4" xfId="0" applyNumberFormat="1" applyFont="1" applyBorder="1">
      <alignment vertical="center"/>
    </xf>
    <xf numFmtId="49" fontId="15" fillId="0" borderId="2" xfId="0" applyNumberFormat="1" applyFont="1" applyBorder="1" applyAlignment="1">
      <alignment horizontal="left" vertical="center"/>
    </xf>
    <xf numFmtId="177" fontId="15" fillId="0" borderId="6" xfId="0" applyNumberFormat="1" applyFont="1" applyBorder="1">
      <alignment vertical="center"/>
    </xf>
    <xf numFmtId="178" fontId="15" fillId="0" borderId="0" xfId="3" applyNumberFormat="1" applyFont="1" applyAlignment="1">
      <alignment vertical="center"/>
    </xf>
    <xf numFmtId="177" fontId="15" fillId="0" borderId="10" xfId="0" applyNumberFormat="1" applyFont="1" applyBorder="1">
      <alignment vertical="center"/>
    </xf>
    <xf numFmtId="178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horizontal="right" vertical="center"/>
    </xf>
    <xf numFmtId="178" fontId="15" fillId="0" borderId="14" xfId="3" applyNumberFormat="1" applyFont="1" applyFill="1" applyBorder="1" applyAlignment="1">
      <alignment vertical="center"/>
    </xf>
    <xf numFmtId="178" fontId="15" fillId="0" borderId="15" xfId="3" applyNumberFormat="1" applyFont="1" applyBorder="1" applyAlignment="1">
      <alignment vertical="center"/>
    </xf>
    <xf numFmtId="178" fontId="15" fillId="0" borderId="16" xfId="3" applyNumberFormat="1" applyFont="1" applyBorder="1" applyAlignment="1">
      <alignment vertical="center"/>
    </xf>
    <xf numFmtId="177" fontId="15" fillId="0" borderId="16" xfId="0" applyNumberFormat="1" applyFont="1" applyBorder="1">
      <alignment vertical="center"/>
    </xf>
    <xf numFmtId="177" fontId="15" fillId="0" borderId="13" xfId="0" applyNumberFormat="1" applyFont="1" applyBorder="1">
      <alignment vertical="center"/>
    </xf>
    <xf numFmtId="0" fontId="15" fillId="0" borderId="19" xfId="0" applyFont="1" applyBorder="1">
      <alignment vertical="center"/>
    </xf>
    <xf numFmtId="177" fontId="15" fillId="0" borderId="0" xfId="0" applyNumberFormat="1" applyFo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178" fontId="12" fillId="0" borderId="12" xfId="1" applyNumberFormat="1" applyFont="1" applyBorder="1" applyAlignment="1">
      <alignment horizontal="center" vertical="center"/>
    </xf>
    <xf numFmtId="178" fontId="12" fillId="0" borderId="13" xfId="1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</cellXfs>
  <cellStyles count="4">
    <cellStyle name="桁区切り" xfId="1" builtinId="6"/>
    <cellStyle name="桁区切り 3" xfId="3" xr:uid="{1FA24553-9C41-482C-B8D2-CE55BFE7DBB9}"/>
    <cellStyle name="標準" xfId="0" builtinId="0"/>
    <cellStyle name="標準 3" xfId="2" xr:uid="{9019DCA0-7C30-476B-AB86-68186A046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90C4A-D325-4730-8EF4-F8BB0AB562EF}">
  <dimension ref="A1:G34"/>
  <sheetViews>
    <sheetView topLeftCell="A22" workbookViewId="0">
      <selection activeCell="G34" sqref="G34"/>
    </sheetView>
  </sheetViews>
  <sheetFormatPr defaultColWidth="8.09765625" defaultRowHeight="13.2" x14ac:dyDescent="0.2"/>
  <cols>
    <col min="1" max="1" width="17.09765625" style="1" customWidth="1"/>
    <col min="2" max="3" width="9.69921875" style="1" customWidth="1"/>
    <col min="4" max="4" width="17.69921875" style="1" customWidth="1"/>
    <col min="5" max="6" width="9.59765625" style="1" customWidth="1"/>
    <col min="7" max="16384" width="8.09765625" style="1"/>
  </cols>
  <sheetData>
    <row r="1" spans="1:6" ht="16.2" x14ac:dyDescent="0.2">
      <c r="A1" s="103" t="s">
        <v>0</v>
      </c>
      <c r="B1" s="103"/>
      <c r="C1" s="103"/>
      <c r="D1" s="103"/>
      <c r="E1" s="103"/>
      <c r="F1" s="103"/>
    </row>
    <row r="2" spans="1:6" ht="16.5" customHeight="1" x14ac:dyDescent="0.2">
      <c r="A2" s="104" t="s">
        <v>1</v>
      </c>
      <c r="B2" s="104"/>
      <c r="C2" s="104"/>
      <c r="D2" s="104"/>
      <c r="E2" s="104"/>
      <c r="F2" s="104"/>
    </row>
    <row r="3" spans="1:6" x14ac:dyDescent="0.2">
      <c r="A3" s="2"/>
    </row>
    <row r="4" spans="1:6" ht="19.5" customHeight="1" x14ac:dyDescent="0.2">
      <c r="A4" s="3"/>
      <c r="F4" s="4" t="s">
        <v>2</v>
      </c>
    </row>
    <row r="5" spans="1:6" ht="25.5" customHeight="1" x14ac:dyDescent="0.2">
      <c r="A5" s="5" t="s">
        <v>3</v>
      </c>
      <c r="B5" s="105" t="s">
        <v>4</v>
      </c>
      <c r="C5" s="105"/>
      <c r="D5" s="5" t="s">
        <v>3</v>
      </c>
      <c r="E5" s="105" t="s">
        <v>4</v>
      </c>
      <c r="F5" s="105"/>
    </row>
    <row r="6" spans="1:6" ht="18.75" customHeight="1" x14ac:dyDescent="0.2">
      <c r="A6" s="6" t="s">
        <v>5</v>
      </c>
      <c r="B6" s="7"/>
      <c r="C6" s="8"/>
      <c r="D6" s="7" t="s">
        <v>6</v>
      </c>
      <c r="E6" s="9"/>
      <c r="F6" s="9"/>
    </row>
    <row r="7" spans="1:6" ht="18.75" customHeight="1" x14ac:dyDescent="0.2">
      <c r="A7" s="6" t="s">
        <v>7</v>
      </c>
      <c r="B7" s="10"/>
      <c r="C7" s="11"/>
      <c r="D7" s="10" t="s">
        <v>8</v>
      </c>
      <c r="E7" s="12">
        <v>0</v>
      </c>
      <c r="F7" s="13"/>
    </row>
    <row r="8" spans="1:6" ht="18.75" customHeight="1" x14ac:dyDescent="0.2">
      <c r="A8" s="6" t="s">
        <v>9</v>
      </c>
      <c r="B8" s="14">
        <v>344781</v>
      </c>
      <c r="C8" s="11"/>
      <c r="D8" s="10" t="s">
        <v>10</v>
      </c>
      <c r="E8" s="12">
        <v>0</v>
      </c>
      <c r="F8" s="13"/>
    </row>
    <row r="9" spans="1:6" ht="18.75" customHeight="1" x14ac:dyDescent="0.2">
      <c r="A9" s="6" t="s">
        <v>11</v>
      </c>
      <c r="B9" s="15">
        <v>0</v>
      </c>
      <c r="C9" s="11"/>
      <c r="D9" s="10" t="s">
        <v>12</v>
      </c>
      <c r="E9" s="12">
        <v>160000</v>
      </c>
      <c r="F9" s="13"/>
    </row>
    <row r="10" spans="1:6" ht="18.75" customHeight="1" x14ac:dyDescent="0.2">
      <c r="A10" s="6" t="s">
        <v>13</v>
      </c>
      <c r="B10" s="10" t="s">
        <v>14</v>
      </c>
      <c r="C10" s="11"/>
      <c r="D10" s="10" t="s">
        <v>13</v>
      </c>
      <c r="E10" s="13" t="s">
        <v>15</v>
      </c>
      <c r="F10" s="13" t="s">
        <v>15</v>
      </c>
    </row>
    <row r="11" spans="1:6" ht="18.75" customHeight="1" x14ac:dyDescent="0.2">
      <c r="A11" s="6"/>
      <c r="B11" s="10" t="s">
        <v>14</v>
      </c>
      <c r="C11" s="11"/>
      <c r="D11" s="10" t="s">
        <v>16</v>
      </c>
      <c r="E11" s="16">
        <f>SUM(E7:E10)</f>
        <v>160000</v>
      </c>
      <c r="F11" s="17"/>
    </row>
    <row r="12" spans="1:6" ht="18.75" customHeight="1" x14ac:dyDescent="0.2">
      <c r="A12" s="6" t="s">
        <v>17</v>
      </c>
      <c r="B12" s="18"/>
      <c r="C12" s="19">
        <v>344781</v>
      </c>
      <c r="D12" s="10" t="s">
        <v>18</v>
      </c>
      <c r="E12" s="17"/>
      <c r="F12" s="17"/>
    </row>
    <row r="13" spans="1:6" ht="18.75" customHeight="1" x14ac:dyDescent="0.2">
      <c r="A13" s="6" t="s">
        <v>19</v>
      </c>
      <c r="B13" s="18"/>
      <c r="C13" s="20"/>
      <c r="D13" s="10" t="s">
        <v>20</v>
      </c>
      <c r="E13" s="21">
        <v>168369</v>
      </c>
      <c r="F13" s="17"/>
    </row>
    <row r="14" spans="1:6" ht="18.75" customHeight="1" x14ac:dyDescent="0.2">
      <c r="A14" s="6"/>
      <c r="B14" s="18"/>
      <c r="C14" s="20"/>
      <c r="D14" s="10"/>
      <c r="E14" s="17"/>
      <c r="F14" s="17"/>
    </row>
    <row r="15" spans="1:6" ht="18.75" customHeight="1" x14ac:dyDescent="0.2">
      <c r="A15" s="6"/>
      <c r="B15" s="18"/>
      <c r="C15" s="20"/>
      <c r="D15" s="10"/>
      <c r="E15" s="12" t="s">
        <v>21</v>
      </c>
      <c r="F15" s="17"/>
    </row>
    <row r="16" spans="1:6" ht="18.75" customHeight="1" x14ac:dyDescent="0.2">
      <c r="A16" s="6"/>
      <c r="B16" s="18"/>
      <c r="C16" s="20"/>
      <c r="D16" s="10" t="s">
        <v>22</v>
      </c>
      <c r="E16" s="13"/>
      <c r="F16" s="17"/>
    </row>
    <row r="17" spans="1:6" ht="18.75" customHeight="1" x14ac:dyDescent="0.2">
      <c r="A17" s="6"/>
      <c r="B17" s="22"/>
      <c r="C17" s="20"/>
      <c r="D17" s="10"/>
      <c r="E17" s="13" t="s">
        <v>15</v>
      </c>
      <c r="F17" s="23"/>
    </row>
    <row r="18" spans="1:6" ht="18.75" customHeight="1" x14ac:dyDescent="0.2">
      <c r="A18" s="6"/>
      <c r="B18" s="22"/>
      <c r="C18" s="20"/>
      <c r="D18" s="10"/>
      <c r="E18" s="13" t="s">
        <v>15</v>
      </c>
      <c r="F18" s="23"/>
    </row>
    <row r="19" spans="1:6" ht="18.75" customHeight="1" x14ac:dyDescent="0.2">
      <c r="A19" s="6" t="s">
        <v>23</v>
      </c>
      <c r="B19" s="22"/>
      <c r="C19" s="24">
        <v>0</v>
      </c>
      <c r="D19" s="25" t="s">
        <v>24</v>
      </c>
      <c r="E19" s="26">
        <v>168369</v>
      </c>
      <c r="F19" s="23"/>
    </row>
    <row r="20" spans="1:6" ht="18.75" customHeight="1" x14ac:dyDescent="0.2">
      <c r="A20" s="6"/>
      <c r="B20" s="22"/>
      <c r="C20" s="11"/>
      <c r="D20" s="27"/>
      <c r="E20" s="13" t="s">
        <v>15</v>
      </c>
      <c r="F20" s="23"/>
    </row>
    <row r="21" spans="1:6" ht="18.75" customHeight="1" thickBot="1" x14ac:dyDescent="0.25">
      <c r="A21" s="6" t="s">
        <v>25</v>
      </c>
      <c r="B21" s="22"/>
      <c r="C21" s="28">
        <v>344781</v>
      </c>
      <c r="D21" s="10" t="s">
        <v>26</v>
      </c>
      <c r="E21" s="17">
        <f>E11+E19</f>
        <v>328369</v>
      </c>
      <c r="F21" s="23"/>
    </row>
    <row r="22" spans="1:6" ht="18.75" customHeight="1" thickTop="1" x14ac:dyDescent="0.2">
      <c r="A22" s="29"/>
      <c r="B22" s="22"/>
      <c r="C22" s="11"/>
      <c r="D22" s="30"/>
      <c r="E22" s="17"/>
      <c r="F22" s="23"/>
    </row>
    <row r="23" spans="1:6" ht="18.75" customHeight="1" x14ac:dyDescent="0.2">
      <c r="A23" s="29"/>
      <c r="B23" s="22"/>
      <c r="C23" s="11"/>
      <c r="D23" s="10" t="s">
        <v>27</v>
      </c>
      <c r="E23" s="17"/>
      <c r="F23" s="23"/>
    </row>
    <row r="24" spans="1:6" ht="18.75" customHeight="1" x14ac:dyDescent="0.2">
      <c r="A24" s="29"/>
      <c r="B24" s="22"/>
      <c r="C24" s="11"/>
      <c r="D24" s="10" t="s">
        <v>28</v>
      </c>
      <c r="E24" s="12">
        <v>210257</v>
      </c>
      <c r="F24" s="23"/>
    </row>
    <row r="25" spans="1:6" ht="18.75" customHeight="1" x14ac:dyDescent="0.2">
      <c r="A25" s="29"/>
      <c r="B25" s="22"/>
      <c r="C25" s="11"/>
      <c r="D25" s="31" t="s">
        <v>29</v>
      </c>
      <c r="E25" s="32">
        <v>-193845</v>
      </c>
      <c r="F25" s="23"/>
    </row>
    <row r="26" spans="1:6" ht="18.75" customHeight="1" x14ac:dyDescent="0.2">
      <c r="A26" s="29"/>
      <c r="B26" s="22"/>
      <c r="C26" s="11" t="s">
        <v>15</v>
      </c>
      <c r="D26" s="10" t="s">
        <v>30</v>
      </c>
      <c r="E26" s="12">
        <f>E24+E25</f>
        <v>16412</v>
      </c>
      <c r="F26" s="23"/>
    </row>
    <row r="27" spans="1:6" ht="18.75" customHeight="1" x14ac:dyDescent="0.2">
      <c r="A27" s="29"/>
      <c r="B27" s="22"/>
      <c r="C27" s="20"/>
      <c r="D27" s="30"/>
      <c r="E27" s="12"/>
      <c r="F27" s="23"/>
    </row>
    <row r="28" spans="1:6" ht="18.75" customHeight="1" x14ac:dyDescent="0.2">
      <c r="A28" s="29"/>
      <c r="B28" s="33"/>
      <c r="C28" s="20"/>
      <c r="D28" s="30"/>
      <c r="E28" s="12"/>
      <c r="F28" s="23"/>
    </row>
    <row r="29" spans="1:6" ht="18.75" customHeight="1" x14ac:dyDescent="0.2">
      <c r="A29" s="29"/>
      <c r="B29" s="33"/>
      <c r="C29" s="20"/>
      <c r="D29" s="30"/>
      <c r="E29" s="17"/>
      <c r="F29" s="23"/>
    </row>
    <row r="30" spans="1:6" ht="27" customHeight="1" thickBot="1" x14ac:dyDescent="0.25">
      <c r="A30" s="29"/>
      <c r="B30" s="33"/>
      <c r="C30" s="10"/>
      <c r="D30" s="30" t="s">
        <v>31</v>
      </c>
      <c r="E30" s="17"/>
      <c r="F30" s="34">
        <f>+E21+E26</f>
        <v>344781</v>
      </c>
    </row>
    <row r="31" spans="1:6" ht="18.75" customHeight="1" thickTop="1" x14ac:dyDescent="0.2">
      <c r="A31" s="29"/>
      <c r="B31" s="33"/>
      <c r="C31" s="35"/>
      <c r="D31" s="18"/>
      <c r="E31" s="23"/>
      <c r="F31" s="23"/>
    </row>
    <row r="32" spans="1:6" ht="18.75" customHeight="1" x14ac:dyDescent="0.2">
      <c r="A32" s="29"/>
      <c r="B32" s="33"/>
      <c r="C32" s="20"/>
      <c r="D32" s="18"/>
      <c r="E32" s="23"/>
      <c r="F32" s="13"/>
    </row>
    <row r="33" spans="1:7" ht="18.75" customHeight="1" x14ac:dyDescent="0.2">
      <c r="A33" s="36"/>
      <c r="B33" s="37"/>
      <c r="C33" s="38">
        <v>344781</v>
      </c>
      <c r="D33" s="39"/>
      <c r="E33" s="40"/>
      <c r="F33" s="41">
        <f>+F30</f>
        <v>344781</v>
      </c>
      <c r="G33" s="42"/>
    </row>
    <row r="34" spans="1:7" x14ac:dyDescent="0.2">
      <c r="A34" s="43"/>
    </row>
  </sheetData>
  <mergeCells count="4">
    <mergeCell ref="A1:F1"/>
    <mergeCell ref="A2:F2"/>
    <mergeCell ref="B5:C5"/>
    <mergeCell ref="E5:F5"/>
  </mergeCells>
  <phoneticPr fontId="4"/>
  <pageMargins left="1" right="1" top="1" bottom="1" header="0.5" footer="0.5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8E28F-A8AA-4999-84BC-17529463F4A9}">
  <dimension ref="B1:D38"/>
  <sheetViews>
    <sheetView topLeftCell="A27" workbookViewId="0">
      <selection activeCell="H33" sqref="H33"/>
    </sheetView>
  </sheetViews>
  <sheetFormatPr defaultColWidth="8.09765625" defaultRowHeight="18" x14ac:dyDescent="0.45"/>
  <cols>
    <col min="1" max="1" width="6.69921875" style="44" customWidth="1"/>
    <col min="2" max="2" width="35.3984375" style="44" bestFit="1" customWidth="1"/>
    <col min="3" max="4" width="16.8984375" style="44" customWidth="1"/>
    <col min="5" max="16384" width="8.09765625" style="44"/>
  </cols>
  <sheetData>
    <row r="1" spans="2:4" x14ac:dyDescent="0.45">
      <c r="B1" s="44" t="s">
        <v>32</v>
      </c>
    </row>
    <row r="2" spans="2:4" x14ac:dyDescent="0.45">
      <c r="D2" s="44" t="s">
        <v>33</v>
      </c>
    </row>
    <row r="3" spans="2:4" ht="19.8" x14ac:dyDescent="0.45">
      <c r="B3" s="106" t="s">
        <v>34</v>
      </c>
      <c r="C3" s="106"/>
      <c r="D3" s="45"/>
    </row>
    <row r="4" spans="2:4" ht="19.8" x14ac:dyDescent="0.45">
      <c r="B4" s="46"/>
      <c r="C4" s="47"/>
      <c r="D4" s="48" t="s">
        <v>35</v>
      </c>
    </row>
    <row r="5" spans="2:4" ht="20.399999999999999" thickBot="1" x14ac:dyDescent="0.5">
      <c r="B5" s="49" t="s">
        <v>36</v>
      </c>
      <c r="C5" s="107" t="s">
        <v>37</v>
      </c>
      <c r="D5" s="108"/>
    </row>
    <row r="6" spans="2:4" ht="18.600000000000001" customHeight="1" thickTop="1" x14ac:dyDescent="0.45">
      <c r="B6" s="50" t="s">
        <v>38</v>
      </c>
      <c r="C6" s="47"/>
      <c r="D6" s="51"/>
    </row>
    <row r="7" spans="2:4" ht="18.600000000000001" customHeight="1" x14ac:dyDescent="0.45">
      <c r="B7" s="50" t="s">
        <v>39</v>
      </c>
      <c r="C7" s="47"/>
      <c r="D7" s="51"/>
    </row>
    <row r="8" spans="2:4" ht="18.600000000000001" customHeight="1" x14ac:dyDescent="0.45">
      <c r="B8" s="50" t="s">
        <v>40</v>
      </c>
      <c r="C8" s="47">
        <v>24000</v>
      </c>
      <c r="D8" s="51"/>
    </row>
    <row r="9" spans="2:4" ht="18.600000000000001" customHeight="1" x14ac:dyDescent="0.45">
      <c r="B9" s="50" t="s">
        <v>41</v>
      </c>
      <c r="C9" s="47">
        <v>80000</v>
      </c>
      <c r="D9" s="51"/>
    </row>
    <row r="10" spans="2:4" ht="18.600000000000001" customHeight="1" x14ac:dyDescent="0.45">
      <c r="B10" s="50" t="s">
        <v>42</v>
      </c>
      <c r="C10" s="47"/>
      <c r="D10" s="51"/>
    </row>
    <row r="11" spans="2:4" ht="18.600000000000001" customHeight="1" x14ac:dyDescent="0.45">
      <c r="B11" s="50" t="s">
        <v>43</v>
      </c>
      <c r="C11" s="47">
        <v>10781</v>
      </c>
      <c r="D11" s="51"/>
    </row>
    <row r="12" spans="2:4" ht="18.600000000000001" customHeight="1" x14ac:dyDescent="0.45">
      <c r="B12" s="50" t="s">
        <v>44</v>
      </c>
      <c r="C12" s="47">
        <v>249000</v>
      </c>
      <c r="D12" s="51"/>
    </row>
    <row r="13" spans="2:4" ht="18.600000000000001" customHeight="1" x14ac:dyDescent="0.45">
      <c r="B13" s="50" t="s">
        <v>45</v>
      </c>
      <c r="C13" s="47"/>
      <c r="D13" s="51"/>
    </row>
    <row r="14" spans="2:4" ht="18.600000000000001" customHeight="1" x14ac:dyDescent="0.45">
      <c r="B14" s="50" t="s">
        <v>46</v>
      </c>
      <c r="C14" s="47">
        <v>4</v>
      </c>
      <c r="D14" s="51"/>
    </row>
    <row r="15" spans="2:4" ht="18.600000000000001" customHeight="1" x14ac:dyDescent="0.45">
      <c r="B15" s="50" t="s">
        <v>47</v>
      </c>
      <c r="C15" s="52"/>
      <c r="D15" s="53">
        <f>C8+C9+C12+C14+C11</f>
        <v>363785</v>
      </c>
    </row>
    <row r="16" spans="2:4" ht="18.600000000000001" customHeight="1" x14ac:dyDescent="0.45">
      <c r="B16" s="50" t="s">
        <v>48</v>
      </c>
      <c r="C16" s="47"/>
      <c r="D16" s="51"/>
    </row>
    <row r="17" spans="2:4" ht="18.600000000000001" customHeight="1" x14ac:dyDescent="0.45">
      <c r="B17" s="50" t="s">
        <v>49</v>
      </c>
      <c r="C17" s="54"/>
      <c r="D17" s="51"/>
    </row>
    <row r="18" spans="2:4" ht="18.600000000000001" customHeight="1" x14ac:dyDescent="0.45">
      <c r="B18" s="50" t="s">
        <v>50</v>
      </c>
      <c r="C18" s="55">
        <v>122500</v>
      </c>
      <c r="D18" s="51"/>
    </row>
    <row r="19" spans="2:4" ht="18.600000000000001" customHeight="1" x14ac:dyDescent="0.45">
      <c r="B19" s="50" t="s">
        <v>51</v>
      </c>
      <c r="C19" s="54">
        <v>164900</v>
      </c>
      <c r="D19" s="51"/>
    </row>
    <row r="20" spans="2:4" ht="18.600000000000001" customHeight="1" x14ac:dyDescent="0.45">
      <c r="B20" s="50" t="s">
        <v>52</v>
      </c>
      <c r="C20" s="54">
        <v>124350</v>
      </c>
      <c r="D20" s="51"/>
    </row>
    <row r="21" spans="2:4" ht="18.600000000000001" customHeight="1" x14ac:dyDescent="0.45">
      <c r="B21" s="50" t="s">
        <v>53</v>
      </c>
      <c r="C21" s="54">
        <v>82900</v>
      </c>
      <c r="D21" s="51"/>
    </row>
    <row r="22" spans="2:4" ht="18.600000000000001" customHeight="1" x14ac:dyDescent="0.45">
      <c r="B22" s="50" t="s">
        <v>54</v>
      </c>
      <c r="C22" s="54">
        <v>41450</v>
      </c>
      <c r="D22" s="51"/>
    </row>
    <row r="23" spans="2:4" ht="18.600000000000001" customHeight="1" x14ac:dyDescent="0.45">
      <c r="B23" s="50" t="s">
        <v>55</v>
      </c>
      <c r="C23" s="54"/>
      <c r="D23" s="51">
        <f>SUM(C18:C22)</f>
        <v>536100</v>
      </c>
    </row>
    <row r="24" spans="2:4" ht="18.600000000000001" customHeight="1" x14ac:dyDescent="0.45">
      <c r="B24" s="50" t="s">
        <v>56</v>
      </c>
      <c r="C24" s="56"/>
      <c r="D24" s="53"/>
    </row>
    <row r="25" spans="2:4" ht="18.600000000000001" customHeight="1" x14ac:dyDescent="0.45">
      <c r="B25" s="50" t="s">
        <v>57</v>
      </c>
      <c r="C25" s="54">
        <v>16530</v>
      </c>
      <c r="D25" s="51"/>
    </row>
    <row r="26" spans="2:4" ht="18.600000000000001" customHeight="1" x14ac:dyDescent="0.45">
      <c r="B26" s="50" t="s">
        <v>58</v>
      </c>
      <c r="C26" s="54">
        <v>0</v>
      </c>
      <c r="D26" s="51"/>
    </row>
    <row r="27" spans="2:4" ht="18.600000000000001" customHeight="1" x14ac:dyDescent="0.45">
      <c r="B27" s="50" t="s">
        <v>59</v>
      </c>
      <c r="C27" s="54">
        <v>5000</v>
      </c>
      <c r="D27" s="51"/>
    </row>
    <row r="28" spans="2:4" ht="18.600000000000001" customHeight="1" x14ac:dyDescent="0.45">
      <c r="B28" s="50" t="s">
        <v>60</v>
      </c>
      <c r="C28" s="47">
        <v>0</v>
      </c>
      <c r="D28" s="51"/>
    </row>
    <row r="29" spans="2:4" ht="18.600000000000001" customHeight="1" x14ac:dyDescent="0.45">
      <c r="B29" s="50" t="s">
        <v>61</v>
      </c>
      <c r="C29" s="57"/>
      <c r="D29" s="58">
        <f>C25+C26+C27+C28</f>
        <v>21530</v>
      </c>
    </row>
    <row r="30" spans="2:4" ht="18.600000000000001" customHeight="1" x14ac:dyDescent="0.45">
      <c r="B30" s="50" t="s">
        <v>62</v>
      </c>
      <c r="C30" s="47"/>
      <c r="D30" s="53">
        <f>D29+D23</f>
        <v>557630</v>
      </c>
    </row>
    <row r="31" spans="2:4" ht="18.600000000000001" customHeight="1" x14ac:dyDescent="0.45">
      <c r="B31" s="50" t="s">
        <v>63</v>
      </c>
      <c r="C31" s="47"/>
      <c r="D31" s="51">
        <f>D15-D30</f>
        <v>-193845</v>
      </c>
    </row>
    <row r="32" spans="2:4" ht="18.600000000000001" customHeight="1" x14ac:dyDescent="0.45">
      <c r="B32" s="50"/>
      <c r="C32" s="47"/>
      <c r="D32" s="51"/>
    </row>
    <row r="33" spans="2:4" ht="18.600000000000001" customHeight="1" x14ac:dyDescent="0.45">
      <c r="B33" s="50" t="s">
        <v>64</v>
      </c>
      <c r="C33" s="47"/>
      <c r="D33" s="51">
        <f>+D31</f>
        <v>-193845</v>
      </c>
    </row>
    <row r="34" spans="2:4" ht="18.600000000000001" customHeight="1" x14ac:dyDescent="0.45">
      <c r="B34" s="50" t="s">
        <v>65</v>
      </c>
      <c r="C34" s="47"/>
      <c r="D34" s="51">
        <v>0</v>
      </c>
    </row>
    <row r="35" spans="2:4" ht="18.600000000000001" customHeight="1" x14ac:dyDescent="0.45">
      <c r="B35" s="50" t="s">
        <v>66</v>
      </c>
      <c r="C35" s="47"/>
      <c r="D35" s="51">
        <f>+D33</f>
        <v>-193845</v>
      </c>
    </row>
    <row r="36" spans="2:4" ht="18.600000000000001" customHeight="1" x14ac:dyDescent="0.45">
      <c r="B36" s="50" t="s">
        <v>67</v>
      </c>
      <c r="C36" s="47"/>
      <c r="D36" s="59">
        <v>210257</v>
      </c>
    </row>
    <row r="37" spans="2:4" ht="18.600000000000001" customHeight="1" thickBot="1" x14ac:dyDescent="0.5">
      <c r="B37" s="50" t="s">
        <v>68</v>
      </c>
      <c r="C37" s="47"/>
      <c r="D37" s="60">
        <f>D35+D36</f>
        <v>16412</v>
      </c>
    </row>
    <row r="38" spans="2:4" ht="7.8" customHeight="1" thickTop="1" x14ac:dyDescent="0.45">
      <c r="B38" s="61"/>
      <c r="C38" s="57"/>
      <c r="D38" s="59"/>
    </row>
  </sheetData>
  <mergeCells count="2">
    <mergeCell ref="B3:C3"/>
    <mergeCell ref="C5:D5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91DF-93A2-4BEE-B02D-71C6C3679C1A}">
  <dimension ref="A1:E38"/>
  <sheetViews>
    <sheetView workbookViewId="0">
      <selection activeCell="G9" sqref="G9"/>
    </sheetView>
  </sheetViews>
  <sheetFormatPr defaultColWidth="8.09765625" defaultRowHeight="13.2" x14ac:dyDescent="0.2"/>
  <cols>
    <col min="1" max="1" width="36.8984375" style="1" customWidth="1"/>
    <col min="2" max="2" width="14.296875" style="65" customWidth="1"/>
    <col min="3" max="3" width="14.296875" style="1" customWidth="1"/>
    <col min="4" max="4" width="14.296875" style="65" customWidth="1"/>
    <col min="5" max="16384" width="8.09765625" style="1"/>
  </cols>
  <sheetData>
    <row r="1" spans="1:4" ht="19.2" x14ac:dyDescent="0.25">
      <c r="A1" s="62" t="s">
        <v>69</v>
      </c>
      <c r="B1" s="63"/>
      <c r="C1" s="64"/>
      <c r="D1" s="63"/>
    </row>
    <row r="2" spans="1:4" x14ac:dyDescent="0.2">
      <c r="A2" s="64" t="s">
        <v>70</v>
      </c>
      <c r="B2" s="63"/>
      <c r="C2" s="64"/>
      <c r="D2" s="63"/>
    </row>
    <row r="4" spans="1:4" x14ac:dyDescent="0.2">
      <c r="D4" s="66" t="s">
        <v>71</v>
      </c>
    </row>
    <row r="5" spans="1:4" x14ac:dyDescent="0.2">
      <c r="A5" s="5" t="s">
        <v>72</v>
      </c>
      <c r="B5" s="109" t="s">
        <v>73</v>
      </c>
      <c r="C5" s="109"/>
      <c r="D5" s="110"/>
    </row>
    <row r="6" spans="1:4" ht="18.75" customHeight="1" x14ac:dyDescent="0.2">
      <c r="A6" s="10" t="s">
        <v>5</v>
      </c>
      <c r="B6" s="67"/>
      <c r="C6" s="7"/>
      <c r="D6" s="68"/>
    </row>
    <row r="7" spans="1:4" ht="18.75" customHeight="1" x14ac:dyDescent="0.2">
      <c r="A7" s="10" t="s">
        <v>7</v>
      </c>
      <c r="B7" s="67"/>
      <c r="C7" s="10"/>
      <c r="D7" s="68"/>
    </row>
    <row r="8" spans="1:4" ht="18.75" customHeight="1" x14ac:dyDescent="0.2">
      <c r="A8" s="10" t="s">
        <v>74</v>
      </c>
      <c r="B8" s="69">
        <v>0</v>
      </c>
      <c r="C8" s="10"/>
      <c r="D8" s="68"/>
    </row>
    <row r="9" spans="1:4" ht="18.75" customHeight="1" x14ac:dyDescent="0.2">
      <c r="A9" s="10" t="s">
        <v>75</v>
      </c>
      <c r="B9" s="69">
        <v>344781</v>
      </c>
      <c r="C9" s="10"/>
      <c r="D9" s="68"/>
    </row>
    <row r="10" spans="1:4" ht="18.75" customHeight="1" x14ac:dyDescent="0.2">
      <c r="A10" s="10" t="s">
        <v>76</v>
      </c>
      <c r="B10" s="69">
        <v>0</v>
      </c>
      <c r="C10" s="10"/>
      <c r="D10" s="68"/>
    </row>
    <row r="11" spans="1:4" ht="18.75" customHeight="1" x14ac:dyDescent="0.2">
      <c r="A11" s="10" t="s">
        <v>77</v>
      </c>
      <c r="B11" s="69">
        <v>0</v>
      </c>
      <c r="C11" s="10"/>
      <c r="D11" s="68"/>
    </row>
    <row r="12" spans="1:4" ht="18.75" customHeight="1" x14ac:dyDescent="0.2">
      <c r="A12" s="10"/>
      <c r="B12" s="69"/>
      <c r="C12" s="10"/>
      <c r="D12" s="68"/>
    </row>
    <row r="13" spans="1:4" ht="18.75" customHeight="1" x14ac:dyDescent="0.2">
      <c r="A13" s="10" t="s">
        <v>78</v>
      </c>
      <c r="B13" s="70">
        <v>344781</v>
      </c>
      <c r="C13" s="10"/>
      <c r="D13" s="68"/>
    </row>
    <row r="14" spans="1:4" ht="18.75" customHeight="1" x14ac:dyDescent="0.2">
      <c r="A14" s="10"/>
      <c r="B14" s="71"/>
      <c r="C14" s="10"/>
      <c r="D14" s="68"/>
    </row>
    <row r="15" spans="1:4" ht="18.75" customHeight="1" x14ac:dyDescent="0.2">
      <c r="A15" s="10" t="s">
        <v>19</v>
      </c>
      <c r="B15" s="72"/>
      <c r="C15" s="10"/>
      <c r="D15" s="68"/>
    </row>
    <row r="16" spans="1:4" ht="18.75" customHeight="1" x14ac:dyDescent="0.2">
      <c r="A16" s="10"/>
      <c r="B16" s="72"/>
      <c r="C16" s="10"/>
      <c r="D16" s="68"/>
    </row>
    <row r="17" spans="1:4" ht="18.75" customHeight="1" x14ac:dyDescent="0.2">
      <c r="A17" s="10"/>
      <c r="B17" s="72"/>
      <c r="C17" s="10"/>
      <c r="D17" s="68"/>
    </row>
    <row r="18" spans="1:4" ht="18.75" customHeight="1" x14ac:dyDescent="0.2">
      <c r="A18" s="10" t="s">
        <v>79</v>
      </c>
      <c r="B18" s="73">
        <v>0</v>
      </c>
      <c r="C18" s="10"/>
      <c r="D18" s="68"/>
    </row>
    <row r="19" spans="1:4" ht="18.75" customHeight="1" x14ac:dyDescent="0.2">
      <c r="A19" s="10"/>
      <c r="B19" s="72"/>
      <c r="C19" s="10"/>
      <c r="D19" s="68"/>
    </row>
    <row r="20" spans="1:4" ht="18.75" customHeight="1" thickBot="1" x14ac:dyDescent="0.25">
      <c r="A20" s="10" t="s">
        <v>80</v>
      </c>
      <c r="B20" s="72"/>
      <c r="C20" s="10"/>
      <c r="D20" s="74">
        <v>344781</v>
      </c>
    </row>
    <row r="21" spans="1:4" ht="18.75" customHeight="1" thickTop="1" x14ac:dyDescent="0.2">
      <c r="A21" s="10"/>
      <c r="B21" s="72"/>
      <c r="C21" s="10"/>
      <c r="D21" s="75"/>
    </row>
    <row r="22" spans="1:4" ht="18.75" customHeight="1" x14ac:dyDescent="0.2">
      <c r="A22" s="10"/>
      <c r="B22" s="72"/>
      <c r="C22" s="10"/>
      <c r="D22" s="75"/>
    </row>
    <row r="23" spans="1:4" ht="18.75" customHeight="1" x14ac:dyDescent="0.2">
      <c r="A23" s="10" t="s">
        <v>6</v>
      </c>
      <c r="B23" s="72"/>
      <c r="C23" s="10"/>
      <c r="D23" s="75"/>
    </row>
    <row r="24" spans="1:4" ht="18.75" customHeight="1" x14ac:dyDescent="0.2">
      <c r="A24" s="10" t="s">
        <v>8</v>
      </c>
      <c r="B24" s="72"/>
      <c r="C24" s="10"/>
      <c r="D24" s="75"/>
    </row>
    <row r="25" spans="1:4" ht="18.75" customHeight="1" x14ac:dyDescent="0.2">
      <c r="A25" s="10" t="s">
        <v>81</v>
      </c>
      <c r="B25" s="72">
        <v>160000</v>
      </c>
      <c r="C25" s="10"/>
      <c r="D25" s="75"/>
    </row>
    <row r="26" spans="1:4" ht="18.75" customHeight="1" x14ac:dyDescent="0.2">
      <c r="A26" s="10" t="s">
        <v>82</v>
      </c>
      <c r="B26" s="72"/>
      <c r="C26" s="10"/>
      <c r="D26" s="75"/>
    </row>
    <row r="27" spans="1:4" ht="18.75" customHeight="1" x14ac:dyDescent="0.2">
      <c r="A27" s="10" t="s">
        <v>83</v>
      </c>
      <c r="B27" s="73">
        <v>160000</v>
      </c>
      <c r="C27" s="76">
        <v>0</v>
      </c>
      <c r="D27" s="75"/>
    </row>
    <row r="28" spans="1:4" ht="18.75" customHeight="1" x14ac:dyDescent="0.2">
      <c r="A28" s="10"/>
      <c r="B28" s="72"/>
      <c r="C28" s="10"/>
      <c r="D28" s="75"/>
    </row>
    <row r="29" spans="1:4" ht="18.75" customHeight="1" x14ac:dyDescent="0.2">
      <c r="A29" s="10" t="s">
        <v>84</v>
      </c>
      <c r="B29" s="72"/>
      <c r="C29" s="10"/>
      <c r="D29" s="75"/>
    </row>
    <row r="30" spans="1:4" ht="18.75" customHeight="1" x14ac:dyDescent="0.2">
      <c r="A30" s="10" t="s">
        <v>85</v>
      </c>
      <c r="B30" s="72">
        <v>168369</v>
      </c>
      <c r="C30" s="10"/>
      <c r="D30" s="75"/>
    </row>
    <row r="31" spans="1:4" ht="18.75" customHeight="1" x14ac:dyDescent="0.2">
      <c r="A31" s="10"/>
      <c r="B31" s="72"/>
      <c r="C31" s="10"/>
      <c r="D31" s="75"/>
    </row>
    <row r="32" spans="1:4" ht="18.75" customHeight="1" x14ac:dyDescent="0.2">
      <c r="A32" s="10" t="s">
        <v>86</v>
      </c>
      <c r="B32" s="73">
        <v>168369</v>
      </c>
      <c r="C32" s="10"/>
      <c r="D32" s="75"/>
    </row>
    <row r="33" spans="1:5" ht="18.75" customHeight="1" x14ac:dyDescent="0.2">
      <c r="A33" s="10" t="s">
        <v>82</v>
      </c>
      <c r="B33" s="72"/>
      <c r="C33" s="14"/>
      <c r="D33" s="75"/>
    </row>
    <row r="34" spans="1:5" ht="18.75" customHeight="1" thickBot="1" x14ac:dyDescent="0.25">
      <c r="A34" s="10" t="s">
        <v>87</v>
      </c>
      <c r="B34" s="77"/>
      <c r="C34" s="10"/>
      <c r="D34" s="78">
        <v>328369</v>
      </c>
    </row>
    <row r="35" spans="1:5" ht="18.75" customHeight="1" thickTop="1" x14ac:dyDescent="0.2">
      <c r="A35" s="10" t="s">
        <v>88</v>
      </c>
      <c r="B35" s="67"/>
      <c r="C35" s="76" t="s">
        <v>89</v>
      </c>
      <c r="D35" s="75"/>
    </row>
    <row r="36" spans="1:5" ht="18.75" customHeight="1" thickBot="1" x14ac:dyDescent="0.25">
      <c r="A36" s="10" t="s">
        <v>90</v>
      </c>
      <c r="B36" s="67" t="s">
        <v>13</v>
      </c>
      <c r="C36" s="18"/>
      <c r="D36" s="78">
        <v>16412</v>
      </c>
      <c r="E36" s="65"/>
    </row>
    <row r="37" spans="1:5" ht="18.75" customHeight="1" thickTop="1" x14ac:dyDescent="0.2">
      <c r="A37" s="18"/>
      <c r="B37" s="72"/>
      <c r="C37" s="18"/>
      <c r="D37" s="79"/>
    </row>
    <row r="38" spans="1:5" ht="18.75" customHeight="1" x14ac:dyDescent="0.2">
      <c r="A38" s="80"/>
      <c r="B38" s="81"/>
      <c r="C38" s="80"/>
      <c r="D38" s="82"/>
    </row>
  </sheetData>
  <mergeCells count="1">
    <mergeCell ref="B5:D5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661A-E452-4722-BAA6-FC0B0107EDB4}">
  <dimension ref="B1:D39"/>
  <sheetViews>
    <sheetView tabSelected="1" workbookViewId="0">
      <selection activeCell="C18" sqref="C18"/>
    </sheetView>
  </sheetViews>
  <sheetFormatPr defaultColWidth="8.09765625" defaultRowHeight="14.4" x14ac:dyDescent="0.45"/>
  <cols>
    <col min="1" max="1" width="2.59765625" style="83" customWidth="1"/>
    <col min="2" max="2" width="43.59765625" style="83" customWidth="1"/>
    <col min="3" max="3" width="16.8984375" style="92" customWidth="1"/>
    <col min="4" max="4" width="16.8984375" style="102" customWidth="1"/>
    <col min="5" max="16384" width="8.09765625" style="83"/>
  </cols>
  <sheetData>
    <row r="1" spans="2:4" ht="19.2" x14ac:dyDescent="0.45">
      <c r="B1" s="111" t="s">
        <v>91</v>
      </c>
      <c r="C1" s="111"/>
      <c r="D1" s="112"/>
    </row>
    <row r="2" spans="2:4" x14ac:dyDescent="0.45">
      <c r="B2" s="113" t="s">
        <v>34</v>
      </c>
      <c r="C2" s="113"/>
      <c r="D2" s="84"/>
    </row>
    <row r="3" spans="2:4" x14ac:dyDescent="0.45">
      <c r="B3" s="85"/>
      <c r="C3" s="86"/>
      <c r="D3" s="84" t="s">
        <v>92</v>
      </c>
    </row>
    <row r="4" spans="2:4" x14ac:dyDescent="0.45">
      <c r="B4" s="87" t="s">
        <v>38</v>
      </c>
      <c r="C4" s="88"/>
      <c r="D4" s="89"/>
    </row>
    <row r="5" spans="2:4" x14ac:dyDescent="0.45">
      <c r="B5" s="90" t="s">
        <v>39</v>
      </c>
      <c r="C5" s="86"/>
      <c r="D5" s="91"/>
    </row>
    <row r="6" spans="2:4" x14ac:dyDescent="0.45">
      <c r="B6" s="90" t="s">
        <v>40</v>
      </c>
      <c r="C6" s="86">
        <v>24000</v>
      </c>
      <c r="D6" s="91"/>
    </row>
    <row r="7" spans="2:4" x14ac:dyDescent="0.45">
      <c r="B7" s="90" t="s">
        <v>41</v>
      </c>
      <c r="C7" s="86">
        <v>80000</v>
      </c>
      <c r="D7" s="91"/>
    </row>
    <row r="8" spans="2:4" x14ac:dyDescent="0.45">
      <c r="B8" s="90" t="s">
        <v>42</v>
      </c>
      <c r="C8" s="86"/>
      <c r="D8" s="91"/>
    </row>
    <row r="9" spans="2:4" x14ac:dyDescent="0.45">
      <c r="B9" s="90" t="s">
        <v>43</v>
      </c>
      <c r="C9" s="92">
        <v>10000</v>
      </c>
      <c r="D9" s="91"/>
    </row>
    <row r="10" spans="2:4" x14ac:dyDescent="0.45">
      <c r="B10" s="90" t="s">
        <v>44</v>
      </c>
      <c r="C10" s="86">
        <v>500000</v>
      </c>
      <c r="D10" s="91"/>
    </row>
    <row r="11" spans="2:4" x14ac:dyDescent="0.45">
      <c r="B11" s="90" t="s">
        <v>45</v>
      </c>
      <c r="C11" s="86"/>
      <c r="D11" s="91"/>
    </row>
    <row r="12" spans="2:4" x14ac:dyDescent="0.45">
      <c r="B12" s="90" t="s">
        <v>46</v>
      </c>
      <c r="C12" s="86">
        <v>4</v>
      </c>
      <c r="D12" s="91"/>
    </row>
    <row r="13" spans="2:4" x14ac:dyDescent="0.45">
      <c r="B13" s="90" t="s">
        <v>47</v>
      </c>
      <c r="C13" s="88"/>
      <c r="D13" s="93">
        <f>C6+C7+C10+C12+C9</f>
        <v>614004</v>
      </c>
    </row>
    <row r="14" spans="2:4" x14ac:dyDescent="0.45">
      <c r="B14" s="90" t="s">
        <v>48</v>
      </c>
      <c r="C14" s="86"/>
      <c r="D14" s="91"/>
    </row>
    <row r="15" spans="2:4" x14ac:dyDescent="0.45">
      <c r="B15" s="90" t="s">
        <v>49</v>
      </c>
      <c r="C15" s="94"/>
      <c r="D15" s="91"/>
    </row>
    <row r="16" spans="2:4" x14ac:dyDescent="0.45">
      <c r="B16" s="90" t="s">
        <v>50</v>
      </c>
      <c r="C16" s="95">
        <v>40000</v>
      </c>
      <c r="D16" s="91"/>
    </row>
    <row r="17" spans="2:4" x14ac:dyDescent="0.45">
      <c r="B17" s="90" t="s">
        <v>51</v>
      </c>
      <c r="C17" s="94">
        <v>320000</v>
      </c>
      <c r="D17" s="91"/>
    </row>
    <row r="18" spans="2:4" x14ac:dyDescent="0.45">
      <c r="B18" s="90" t="s">
        <v>52</v>
      </c>
      <c r="C18" s="94">
        <v>10000</v>
      </c>
      <c r="D18" s="91"/>
    </row>
    <row r="19" spans="2:4" x14ac:dyDescent="0.45">
      <c r="B19" s="90" t="s">
        <v>53</v>
      </c>
      <c r="C19" s="94">
        <v>5000</v>
      </c>
      <c r="D19" s="91"/>
    </row>
    <row r="20" spans="2:4" x14ac:dyDescent="0.45">
      <c r="B20" s="90" t="s">
        <v>54</v>
      </c>
      <c r="C20" s="94">
        <v>10000</v>
      </c>
      <c r="D20" s="91"/>
    </row>
    <row r="21" spans="2:4" x14ac:dyDescent="0.45">
      <c r="B21" s="90" t="s">
        <v>55</v>
      </c>
      <c r="C21" s="94"/>
      <c r="D21" s="91">
        <f>SUM(C16:C20)</f>
        <v>385000</v>
      </c>
    </row>
    <row r="22" spans="2:4" x14ac:dyDescent="0.45">
      <c r="B22" s="90" t="s">
        <v>56</v>
      </c>
      <c r="C22" s="96"/>
      <c r="D22" s="93"/>
    </row>
    <row r="23" spans="2:4" x14ac:dyDescent="0.45">
      <c r="B23" s="90" t="s">
        <v>57</v>
      </c>
      <c r="C23" s="94">
        <v>10000</v>
      </c>
      <c r="D23" s="91"/>
    </row>
    <row r="24" spans="2:4" x14ac:dyDescent="0.45">
      <c r="B24" s="90" t="s">
        <v>58</v>
      </c>
      <c r="C24" s="94">
        <f>12100*12+3850*9+10000*3</f>
        <v>209850</v>
      </c>
      <c r="D24" s="91"/>
    </row>
    <row r="25" spans="2:4" x14ac:dyDescent="0.45">
      <c r="B25" s="90" t="s">
        <v>59</v>
      </c>
      <c r="C25" s="94">
        <v>5000</v>
      </c>
      <c r="D25" s="91"/>
    </row>
    <row r="26" spans="2:4" x14ac:dyDescent="0.45">
      <c r="B26" s="90" t="s">
        <v>60</v>
      </c>
      <c r="C26" s="86">
        <v>0</v>
      </c>
      <c r="D26" s="91"/>
    </row>
    <row r="27" spans="2:4" x14ac:dyDescent="0.45">
      <c r="B27" s="90" t="s">
        <v>61</v>
      </c>
      <c r="C27" s="97"/>
      <c r="D27" s="98">
        <f>C23+C24+C25+C26</f>
        <v>224850</v>
      </c>
    </row>
    <row r="28" spans="2:4" x14ac:dyDescent="0.45">
      <c r="B28" s="90" t="s">
        <v>62</v>
      </c>
      <c r="C28" s="86"/>
      <c r="D28" s="93">
        <f>D27+D21</f>
        <v>609850</v>
      </c>
    </row>
    <row r="29" spans="2:4" x14ac:dyDescent="0.45">
      <c r="B29" s="90" t="s">
        <v>63</v>
      </c>
      <c r="C29" s="86"/>
      <c r="D29" s="91">
        <f>D13-D28</f>
        <v>4154</v>
      </c>
    </row>
    <row r="30" spans="2:4" x14ac:dyDescent="0.45">
      <c r="B30" s="90"/>
      <c r="C30" s="86"/>
      <c r="D30" s="91"/>
    </row>
    <row r="31" spans="2:4" x14ac:dyDescent="0.45">
      <c r="B31" s="90"/>
      <c r="C31" s="86"/>
      <c r="D31" s="91"/>
    </row>
    <row r="32" spans="2:4" x14ac:dyDescent="0.45">
      <c r="B32" s="90"/>
      <c r="C32" s="86"/>
      <c r="D32" s="91"/>
    </row>
    <row r="33" spans="2:4" x14ac:dyDescent="0.45">
      <c r="B33" s="90"/>
      <c r="C33" s="86"/>
      <c r="D33" s="91"/>
    </row>
    <row r="34" spans="2:4" x14ac:dyDescent="0.45">
      <c r="B34" s="90" t="s">
        <v>64</v>
      </c>
      <c r="C34" s="86"/>
      <c r="D34" s="91">
        <f>+D29</f>
        <v>4154</v>
      </c>
    </row>
    <row r="35" spans="2:4" x14ac:dyDescent="0.45">
      <c r="B35" s="90" t="s">
        <v>65</v>
      </c>
      <c r="C35" s="86"/>
      <c r="D35" s="91">
        <v>0</v>
      </c>
    </row>
    <row r="36" spans="2:4" x14ac:dyDescent="0.45">
      <c r="B36" s="90" t="s">
        <v>66</v>
      </c>
      <c r="C36" s="86"/>
      <c r="D36" s="91">
        <f>+D34</f>
        <v>4154</v>
      </c>
    </row>
    <row r="37" spans="2:4" x14ac:dyDescent="0.45">
      <c r="B37" s="90" t="s">
        <v>67</v>
      </c>
      <c r="C37" s="86"/>
      <c r="D37" s="99">
        <v>16412</v>
      </c>
    </row>
    <row r="38" spans="2:4" ht="15" thickBot="1" x14ac:dyDescent="0.5">
      <c r="B38" s="90" t="s">
        <v>68</v>
      </c>
      <c r="C38" s="86"/>
      <c r="D38" s="100">
        <f>D36+D37</f>
        <v>20566</v>
      </c>
    </row>
    <row r="39" spans="2:4" ht="15" thickTop="1" x14ac:dyDescent="0.45">
      <c r="B39" s="101"/>
      <c r="C39" s="97"/>
      <c r="D39" s="99"/>
    </row>
  </sheetData>
  <mergeCells count="2">
    <mergeCell ref="B1:D1"/>
    <mergeCell ref="B2:C2"/>
  </mergeCells>
  <phoneticPr fontId="4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</vt:lpstr>
      <vt:lpstr>活動計算書</vt:lpstr>
      <vt:lpstr>財産目録</vt:lpstr>
      <vt:lpstr>収支予算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角俊行</dc:creator>
  <cp:lastModifiedBy>角俊行</cp:lastModifiedBy>
  <cp:lastPrinted>2023-05-30T06:15:24Z</cp:lastPrinted>
  <dcterms:created xsi:type="dcterms:W3CDTF">2023-05-29T11:49:56Z</dcterms:created>
  <dcterms:modified xsi:type="dcterms:W3CDTF">2023-05-30T06:15:51Z</dcterms:modified>
</cp:coreProperties>
</file>